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5. сентябрь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Программы!$A$1:$I$21</definedName>
  </definedNames>
  <calcPr calcId="152511"/>
</workbook>
</file>

<file path=xl/calcChain.xml><?xml version="1.0" encoding="utf-8"?>
<calcChain xmlns="http://schemas.openxmlformats.org/spreadsheetml/2006/main">
  <c r="H16" i="1" l="1"/>
  <c r="G18" i="1" l="1"/>
  <c r="H18" i="1"/>
  <c r="G17" i="1"/>
  <c r="H17" i="1"/>
  <c r="H15" i="1"/>
  <c r="G11" i="1"/>
  <c r="H11" i="1"/>
  <c r="H10" i="1"/>
  <c r="G19" i="1" l="1"/>
  <c r="G15" i="1"/>
  <c r="G10" i="1"/>
  <c r="G9" i="1"/>
  <c r="G14" i="1" l="1"/>
  <c r="G16" i="1" l="1"/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<sst xmlns="http://schemas.openxmlformats.org/spreadsheetml/2006/main" count="74" uniqueCount="62">
  <si>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</si>
  <si>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</si>
  <si>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</si>
  <si>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</si>
  <si>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</si>
  <si>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</si>
  <si>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</si>
  <si>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</si>
  <si>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</si>
  <si>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</si>
  <si>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</si>
  <si>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</si>
  <si>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</si>
  <si>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</si>
  <si>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</si>
  <si>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</si>
  <si>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</si>
  <si>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</si>
  <si>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</si>
  <si>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</si>
  <si>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</si>
  <si>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</si>
  <si>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</si>
  <si>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</si>
  <si>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</si>
  <si>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</si>
  <si>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</si>
  <si>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</si>
  <si>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</si>
  <si>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</si>
  <si>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</si>
  <si>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</si>
  <si>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</si>
  <si>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</si>
  <si>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от _________________ № ______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</si>
  <si>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</si>
  <si>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</si>
  <si>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</si>
  <si>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</si>
  <si>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</si>
  <si>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</si>
  <si>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</si>
  <si>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</si>
  <si>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</si>
  <si>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</si>
  <si>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Перечень муниципальных программ, предусмотренных к финансированию из бюджета муниципального округа в 2026 году</t>
  </si>
  <si>
    <t>Сумма финансирования программы на 2026 год, за счет средств бюджета муниципального округа</t>
  </si>
  <si>
    <t>Сумма финансирования программы на 2026 год, за счет средств федерального и областного бюджетов</t>
  </si>
  <si>
    <t>Сумма финансирования программы на 2026 год за счет средств добровольных пожертвований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</si>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</sst>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F21" sqref="F21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61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34</v>
      </c>
      <c r="G3" s="14"/>
      <c r="H3" s="14"/>
    </row>
    <row r="4" spans="1:9" ht="7.5" customHeight="1" x14ac:dyDescent="0.2"/>
    <row r="5" spans="1:9" ht="42.75" customHeight="1" x14ac:dyDescent="0.2">
      <c r="A5" s="16" t="s">
        <v>45</v>
      </c>
      <c r="B5" s="16"/>
      <c r="C5" s="16"/>
      <c r="D5" s="16"/>
      <c r="E5" s="16"/>
      <c r="F5" s="16"/>
      <c r="G5" s="16"/>
      <c r="H5" s="16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5" t="s">
        <v>16</v>
      </c>
      <c r="H7" s="15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46</v>
      </c>
      <c r="H8" s="7" t="s">
        <v>47</v>
      </c>
      <c r="I8" s="5" t="s">
        <v>48</v>
      </c>
    </row>
    <row r="9" spans="1:9" ht="69" customHeight="1" x14ac:dyDescent="0.2">
      <c r="A9" s="5" t="s">
        <v>7</v>
      </c>
      <c r="B9" s="8" t="s">
        <v>27</v>
      </c>
      <c r="C9" s="5" t="s">
        <v>49</v>
      </c>
      <c r="D9" s="5" t="s">
        <v>29</v>
      </c>
      <c r="E9" s="9" t="s">
        <v>35</v>
      </c>
      <c r="F9" s="10">
        <f>G9+H9+I9</f>
        <v>10119</v>
      </c>
      <c r="G9" s="10">
        <f>9487+1</f>
        <v>9488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50</v>
      </c>
      <c r="D10" s="5" t="s">
        <v>29</v>
      </c>
      <c r="E10" s="9" t="s">
        <v>36</v>
      </c>
      <c r="F10" s="10">
        <f>G10+H10+I10</f>
        <v>60228</v>
      </c>
      <c r="G10" s="10">
        <f>57239-6</f>
        <v>57233</v>
      </c>
      <c r="H10" s="10">
        <f>2774+221</f>
        <v>2995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 t="s">
        <v>51</v>
      </c>
      <c r="D11" s="5" t="s">
        <v>30</v>
      </c>
      <c r="E11" s="9" t="s">
        <v>37</v>
      </c>
      <c r="F11" s="10">
        <f t="shared" ref="F11:F20" si="0">G11+H11+I11</f>
        <v>753290</v>
      </c>
      <c r="G11" s="10">
        <f>266605+2331-3186</f>
        <v>265750</v>
      </c>
      <c r="H11" s="10">
        <f>466029+23506-2000+5</f>
        <v>487540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52</v>
      </c>
      <c r="D12" s="5" t="s">
        <v>29</v>
      </c>
      <c r="E12" s="9" t="s">
        <v>15</v>
      </c>
      <c r="F12" s="10">
        <f t="shared" si="0"/>
        <v>707</v>
      </c>
      <c r="G12" s="10">
        <v>28</v>
      </c>
      <c r="H12" s="10">
        <v>679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53</v>
      </c>
      <c r="D13" s="5" t="s">
        <v>29</v>
      </c>
      <c r="E13" s="9" t="s">
        <v>15</v>
      </c>
      <c r="F13" s="10">
        <f t="shared" si="0"/>
        <v>15284</v>
      </c>
      <c r="G13" s="10">
        <v>15284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60</v>
      </c>
      <c r="D14" s="5" t="s">
        <v>29</v>
      </c>
      <c r="E14" s="9" t="s">
        <v>44</v>
      </c>
      <c r="F14" s="10">
        <f t="shared" si="0"/>
        <v>60913</v>
      </c>
      <c r="G14" s="10">
        <f>9607-8311</f>
        <v>1296</v>
      </c>
      <c r="H14" s="10">
        <v>59617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54</v>
      </c>
      <c r="D15" s="5" t="s">
        <v>29</v>
      </c>
      <c r="E15" s="9" t="s">
        <v>15</v>
      </c>
      <c r="F15" s="10">
        <f t="shared" si="0"/>
        <v>81178</v>
      </c>
      <c r="G15" s="10">
        <f>51190+5976</f>
        <v>57166</v>
      </c>
      <c r="H15" s="10">
        <f>54012-30000</f>
        <v>24012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55</v>
      </c>
      <c r="D16" s="5" t="s">
        <v>29</v>
      </c>
      <c r="E16" s="9" t="s">
        <v>35</v>
      </c>
      <c r="F16" s="10">
        <f t="shared" si="0"/>
        <v>81872</v>
      </c>
      <c r="G16" s="10">
        <f>517+7</f>
        <v>524</v>
      </c>
      <c r="H16" s="10">
        <f>8521+649+72178</f>
        <v>81348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56</v>
      </c>
      <c r="D17" s="5" t="s">
        <v>31</v>
      </c>
      <c r="E17" s="9" t="s">
        <v>40</v>
      </c>
      <c r="F17" s="10">
        <f t="shared" si="0"/>
        <v>137500</v>
      </c>
      <c r="G17" s="10">
        <f>4936-1+565</f>
        <v>5500</v>
      </c>
      <c r="H17" s="10">
        <f>16000+6000+110000</f>
        <v>132000</v>
      </c>
      <c r="I17" s="5">
        <v>0</v>
      </c>
    </row>
    <row r="18" spans="1:9" ht="75" x14ac:dyDescent="0.2">
      <c r="A18" s="5" t="s">
        <v>11</v>
      </c>
      <c r="B18" s="8" t="s">
        <v>38</v>
      </c>
      <c r="C18" s="5" t="s">
        <v>57</v>
      </c>
      <c r="D18" s="5" t="s">
        <v>29</v>
      </c>
      <c r="E18" s="9" t="s">
        <v>36</v>
      </c>
      <c r="F18" s="10">
        <f t="shared" si="0"/>
        <v>45564</v>
      </c>
      <c r="G18" s="10">
        <f>37049+1+2965</f>
        <v>40015</v>
      </c>
      <c r="H18" s="10">
        <f>4309+1019+221</f>
        <v>5549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58</v>
      </c>
      <c r="D19" s="5" t="s">
        <v>31</v>
      </c>
      <c r="E19" s="9" t="s">
        <v>39</v>
      </c>
      <c r="F19" s="10">
        <f t="shared" si="0"/>
        <v>109634</v>
      </c>
      <c r="G19" s="10">
        <f>109633+1</f>
        <v>109634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41</v>
      </c>
      <c r="C20" s="5" t="s">
        <v>59</v>
      </c>
      <c r="D20" s="5" t="s">
        <v>42</v>
      </c>
      <c r="E20" s="9" t="s">
        <v>43</v>
      </c>
      <c r="F20" s="10">
        <f t="shared" si="0"/>
        <v>342111</v>
      </c>
      <c r="G20" s="10">
        <v>342111</v>
      </c>
      <c r="H20" s="10">
        <v>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1698400</v>
      </c>
      <c r="G21" s="12">
        <f>SUM(G9:G20)</f>
        <v>904029</v>
      </c>
      <c r="H21" s="12">
        <f>SUM(H9:H20)</f>
        <v>794371</v>
      </c>
      <c r="I21" s="12">
        <f>SUM(I9:I20)</f>
        <v>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2023-12-07T01:06:17Z</cp:lastPrinted>
  <dcterms:created xsi:type="dcterms:W3CDTF">2020-10-13T01:04:56Z</dcterms:created>
  <dcterms:modified xsi:type="dcterms:W3CDTF">2025-09-10T05:44:28Z</dcterms:modified>
</cp:coreProperties>
</file>